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evinzrt-my.sharepoint.com/personal/jzsoldis_evin_hu/Documents/EVIN_2023/előterjesztések_2023/PKB_1017/EVIN energetikai korszerűsítés/4.sz.melléklet_Műszaki dokumentáció_EVIN energetikai korszerűsítés/"/>
    </mc:Choice>
  </mc:AlternateContent>
  <xr:revisionPtr revIDLastSave="0" documentId="8_{DFA9AB6B-2B42-4947-A92E-10412B4E21A5}" xr6:coauthVersionLast="47" xr6:coauthVersionMax="47" xr10:uidLastSave="{00000000-0000-0000-0000-000000000000}"/>
  <bookViews>
    <workbookView xWindow="-120" yWindow="-120" windowWidth="29040" windowHeight="15720" xr2:uid="{00000000-000D-0000-FFFF-FFFF00000000}"/>
  </bookViews>
  <sheets>
    <sheet name="Záradék" sheetId="12" r:id="rId1"/>
    <sheet name="Összesítő" sheetId="11" r:id="rId2"/>
    <sheet name="Zsaluzás és állványozás" sheetId="10" r:id="rId3"/>
    <sheet name="Költségtérítések" sheetId="9" r:id="rId4"/>
    <sheet name="Irtás, föld- és sziklamunka" sheetId="8" r:id="rId5"/>
    <sheet name="Ácsmunka" sheetId="7" r:id="rId6"/>
    <sheet name="Szárazépítés" sheetId="6" r:id="rId7"/>
    <sheet name="Hideg- és melegburkolatok készí" sheetId="5" r:id="rId8"/>
    <sheet name="Fa- és műanyag szerkezet elhely" sheetId="4" r:id="rId9"/>
    <sheet name="Felületképzés" sheetId="3" r:id="rId10"/>
    <sheet name="Elektromosenergia-ellátás, vill" sheetId="2" r:id="rId11"/>
    <sheet name="Takarítási munka" sheetId="1"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 i="1" l="1"/>
  <c r="I4" i="1" s="1"/>
  <c r="C11" i="11" s="1"/>
  <c r="H2" i="1"/>
  <c r="H4" i="1" s="1"/>
  <c r="B11" i="11" s="1"/>
  <c r="I4" i="2"/>
  <c r="C10" i="11" s="1"/>
  <c r="H4" i="2"/>
  <c r="B10" i="11" s="1"/>
  <c r="I2" i="2"/>
  <c r="H2" i="2"/>
  <c r="I4" i="3"/>
  <c r="I6" i="3" s="1"/>
  <c r="C9" i="11" s="1"/>
  <c r="H4" i="3"/>
  <c r="H6" i="3" s="1"/>
  <c r="B9" i="11" s="1"/>
  <c r="I2" i="3"/>
  <c r="H2" i="3"/>
  <c r="I2" i="4"/>
  <c r="I4" i="4" s="1"/>
  <c r="C8" i="11" s="1"/>
  <c r="H2" i="4"/>
  <c r="H4" i="4" s="1"/>
  <c r="B8" i="11" s="1"/>
  <c r="I4" i="5"/>
  <c r="H4" i="5"/>
  <c r="I2" i="5"/>
  <c r="I6" i="5" s="1"/>
  <c r="C7" i="11" s="1"/>
  <c r="H2" i="5"/>
  <c r="H6" i="5" s="1"/>
  <c r="B7" i="11" s="1"/>
  <c r="H8" i="6"/>
  <c r="B6" i="11" s="1"/>
  <c r="I6" i="6"/>
  <c r="H6" i="6"/>
  <c r="I4" i="6"/>
  <c r="I8" i="6" s="1"/>
  <c r="C6" i="11" s="1"/>
  <c r="H4" i="6"/>
  <c r="I2" i="6"/>
  <c r="H2" i="6"/>
  <c r="I6" i="7"/>
  <c r="H6" i="7"/>
  <c r="I4" i="7"/>
  <c r="H4" i="7"/>
  <c r="I2" i="7"/>
  <c r="I8" i="7" s="1"/>
  <c r="C5" i="11" s="1"/>
  <c r="H2" i="7"/>
  <c r="H8" i="7" s="1"/>
  <c r="B5" i="11" s="1"/>
  <c r="H6" i="8"/>
  <c r="B4" i="11" s="1"/>
  <c r="I4" i="8"/>
  <c r="I6" i="8" s="1"/>
  <c r="C4" i="11" s="1"/>
  <c r="H4" i="8"/>
  <c r="I2" i="8"/>
  <c r="H2" i="8"/>
  <c r="I4" i="9"/>
  <c r="C3" i="11" s="1"/>
  <c r="H4" i="9"/>
  <c r="B3" i="11" s="1"/>
  <c r="I2" i="9"/>
  <c r="H2" i="9"/>
  <c r="I4" i="10"/>
  <c r="H4" i="10"/>
  <c r="I2" i="10"/>
  <c r="I6" i="10" s="1"/>
  <c r="C2" i="11" s="1"/>
  <c r="H2" i="10"/>
  <c r="H6" i="10" s="1"/>
  <c r="B2" i="11" s="1"/>
  <c r="B12" i="11" l="1"/>
  <c r="C24" i="12"/>
  <c r="C25" i="12" s="1"/>
  <c r="D24" i="12"/>
  <c r="D25" i="12" s="1"/>
  <c r="C12" i="11"/>
  <c r="C26" i="12" l="1"/>
  <c r="C27" i="12" s="1"/>
  <c r="C28" i="12" s="1"/>
</calcChain>
</file>

<file path=xl/sharedStrings.xml><?xml version="1.0" encoding="utf-8"?>
<sst xmlns="http://schemas.openxmlformats.org/spreadsheetml/2006/main" count="198" uniqueCount="85">
  <si>
    <t>Munkanem megnevezése</t>
  </si>
  <si>
    <t>Anyag összege</t>
  </si>
  <si>
    <t>Díj összege</t>
  </si>
  <si>
    <t>Ssz.</t>
  </si>
  <si>
    <t>Tételszám</t>
  </si>
  <si>
    <t>Tétel szövege</t>
  </si>
  <si>
    <t>Menny.</t>
  </si>
  <si>
    <t>Egység</t>
  </si>
  <si>
    <t>Anyag egységár</t>
  </si>
  <si>
    <t>Díj egységre</t>
  </si>
  <si>
    <t>Anyag összesen</t>
  </si>
  <si>
    <t>Díj összesen</t>
  </si>
  <si>
    <t>15-016-2.1-0023128</t>
  </si>
  <si>
    <t>db</t>
  </si>
  <si>
    <t>Guruló állvány, 2,50x1,50 m-es járólappal, 2,00 kN/m² terhelhetőséggel, 4,6 m járólapmagasság (típus: 745071) guruló állvány 2,50x1,5 m-es járólappal, 2,00 kN/m2 terhelhetőséggel, 4,6 m járólapmagasság (típus: 745071)</t>
  </si>
  <si>
    <t>15-016-9.5</t>
  </si>
  <si>
    <t>Guruló állvány áthelyezése 4,00x4,00 m alapterületig, 12,0 m járólapmagasságig</t>
  </si>
  <si>
    <t>Munkanem összesen:</t>
  </si>
  <si>
    <t>Zsaluzás és állványozás</t>
  </si>
  <si>
    <t>19-090-1</t>
  </si>
  <si>
    <t>Építmények átadás előtti utolsó takarítása (pipere)</t>
  </si>
  <si>
    <t>Költségtérítések</t>
  </si>
  <si>
    <t>21-011-11.2</t>
  </si>
  <si>
    <t>Építési törmelék konténeres elszállítása, lerakása, lerakóhelyi díjjal, 4,0 m³-es konténerbe</t>
  </si>
  <si>
    <t>21-011-12</t>
  </si>
  <si>
    <t>m³</t>
  </si>
  <si>
    <t>Munkahelyi depóniából építési törmelék konténerbe rakása,  kézi erővel, önálló munka esetén elszámolva, konténer szállítás nélkül</t>
  </si>
  <si>
    <t>Irtás, föld- és sziklamunka</t>
  </si>
  <si>
    <t>35-000-5.1</t>
  </si>
  <si>
    <t>m²</t>
  </si>
  <si>
    <t>Födémszerkezet pórfödém szerkezet bontása felső deszkázattal</t>
  </si>
  <si>
    <t>35-000-5.2</t>
  </si>
  <si>
    <t>Födémszerkezet borított gerendafödém szerkezet bontása alsó-felső burkolattal</t>
  </si>
  <si>
    <t>35-000-9.1</t>
  </si>
  <si>
    <t>Egyéb ácsszerkezetek, falépcső bontása</t>
  </si>
  <si>
    <t>Ácsmunka</t>
  </si>
  <si>
    <t>39-003-21.3-0143995</t>
  </si>
  <si>
    <t>Kiegészítő mellékmunkák, felár az 50 cm-t meghaladó függesztési magasságért normál függesztők esetén pálcás felfüggesztő 1000 mm</t>
  </si>
  <si>
    <t>39-003-21.4.2-0092047</t>
  </si>
  <si>
    <t>Kiegészítő mellékmunkák, felár szálas hőszigetelés elhelyezésére, álmennyezet felett, 40 mm vastagság felett ROCKWOOL Airrock LD Super kőzetgyapot lemez 1000x600x120 mm</t>
  </si>
  <si>
    <t>39-004-1.2.4.1-1210281</t>
  </si>
  <si>
    <t>Látszóbordás függesztett álmennyezet szerelése, L falszegéllyel, 24 mm talpszélességű fő és kereszt tartószerkezettel, gipsz anyagú betételemek elhelyezésével, 60x60 cm-es raszterben 50 m2-en 45 fokos kivitelben (max. 3 sor-ban)</t>
  </si>
  <si>
    <t>Szárazépítés</t>
  </si>
  <si>
    <t>42-042-6.1.2.1-0311142</t>
  </si>
  <si>
    <t>Kisegítő- és részmunkák, parketta csiszolása és lakkozása, nagy igénybevételre, oldószeres lakkal</t>
  </si>
  <si>
    <t>42-090-6.7.3-0131101</t>
  </si>
  <si>
    <t>m</t>
  </si>
  <si>
    <t>Fa-, hézagmentes és műanyagburkolatok javítása, régi vagy javított parketta burkolat felújítása, régi székléc bontás, új anyagból pótlás Szegélyléc 32x20 mm egyéb fafajta</t>
  </si>
  <si>
    <t>Hideg- és melegburkolatok készítése, aljzat előkészítés</t>
  </si>
  <si>
    <t>44-000-4</t>
  </si>
  <si>
    <t>Fa galéria-korlát bontása</t>
  </si>
  <si>
    <t>Fa- és műanyag szerkezet elhelyezése</t>
  </si>
  <si>
    <t>47-000-1.21.2.1.1.1-0220531</t>
  </si>
  <si>
    <t>Belső festéseknél felület előkészítése, részmunkák; glettelés, műanyag kötőanyagú glettel (simítótapasszal), vakolt felületen, bármilyen padozatú helyiségben, tagolatlan felületen</t>
  </si>
  <si>
    <t>47-011-16.1.2.1-0154031</t>
  </si>
  <si>
    <t>Diszperziós festés (egy rétegben) műanyag bázisú vizes-diszperziós fehér vagy gyárilag színezett festékkel, egy rétegben új vagy régi lekapart, előkészített alapfelületen vagy jól tapadó meglévő festékrétegen, tagolatlan sima felületen beltéri diszperziós festék, egy rétegben, extrém magas mechanikai ellenálló- és fedőképességű festékkel, C1 színcsoport</t>
  </si>
  <si>
    <t>Felületképzés</t>
  </si>
  <si>
    <t>71-010-4.5-0143174</t>
  </si>
  <si>
    <t>m2</t>
  </si>
  <si>
    <t>Álmennyezeti lámpatest kialakítása,  elhelyezése LED-es kivitelben, nagyobb irodákban osztott kapcsolás lehetőségével (csillárkapcsoló) melegfehér (3000K), 595x595mm</t>
  </si>
  <si>
    <t>Elektromosenergia-ellátás, villanyszerelés</t>
  </si>
  <si>
    <t>90-010-1.1.1.1.3-0100004</t>
  </si>
  <si>
    <t>Járófelületek, vízszintes burkolatok védelme, védőfóliával, védőtakaróval, kézi elhelyezéssel</t>
  </si>
  <si>
    <t>Takarítási munka</t>
  </si>
  <si>
    <t>Összesen:</t>
  </si>
  <si>
    <t>EVIN Nonprofit Zrt.</t>
  </si>
  <si>
    <t>Név : Hőszigetelt álmennyezet készítése</t>
  </si>
  <si>
    <t xml:space="preserve">                                       </t>
  </si>
  <si>
    <t xml:space="preserve">Cím : Damjanich u. 12.                 </t>
  </si>
  <si>
    <t xml:space="preserve">A munka leírása:                       </t>
  </si>
  <si>
    <t xml:space="preserve"> Készítette: Gaszler Gabriella         </t>
  </si>
  <si>
    <t xml:space="preserve">                                                                              </t>
  </si>
  <si>
    <t xml:space="preserve">Bp. VII. EVIN Damjanich utcai telephelyén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</si>
  <si>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</si>
  <si>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</si>
  <si>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</si>
  <si>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</si>
  <si>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</si>
  <si>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</si>
  <si>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</si>
  <si>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</si>
  <si>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</si>
  <si>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</si>
  <si>
    <t xml:space="preserve">az emeleti irodákba hőszigetelt álmennyezet készítése világítással                        </t>
  </si>
  <si>
    <t xml:space="preserve"> Kelt:      2023. október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</si>
</sst>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5">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1" xfId="0" applyFont="1" applyBorder="1" applyAlignment="1">
      <alignment horizontal="center" vertical="top"/>
    </xf>
    <xf numFmtId="0" fontId="3" fillId="0" borderId="3" xfId="0" applyFont="1" applyBorder="1" applyAlignment="1">
      <alignment horizontal="center" vertical="top"/>
    </xf>
    <xf numFmtId="0" fontId="3" fillId="0" borderId="0" xfId="0" applyFont="1" applyAlignment="1">
      <alignment horizontal="center" vertical="top"/>
    </xf>
    <xf numFmtId="0" fontId="0" fillId="0" borderId="0" xfId="0" applyAlignment="1">
      <alignment horizontal="center" vertical="top"/>
    </xf>
    <xf numFmtId="0" fontId="3" fillId="0" borderId="2"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6"/>
  <sheetViews>
    <sheetView tabSelected="1" topLeftCell="A13" workbookViewId="0">
      <selection activeCell="A22" sqref="A22:D22"/>
    </sheetView>
  </sheetViews>
  <sheetFormatPr defaultColWidth="8.85546875" defaultRowHeight="15.75" x14ac:dyDescent="0.25"/>
  <cols>
    <col min="1" max="1" width="36.42578125" style="8" customWidth="1"/>
    <col min="2" max="2" width="10.7109375" style="8" customWidth="1"/>
    <col min="3" max="4" width="15.7109375" style="8" customWidth="1"/>
    <col min="5" max="16384" width="8.85546875" style="8"/>
  </cols>
  <sheetData>
    <row r="1" spans="1:4" s="12" customFormat="1" x14ac:dyDescent="0.25">
      <c r="A1" s="17" t="s">
        <v>65</v>
      </c>
      <c r="B1" s="18"/>
      <c r="C1" s="18"/>
      <c r="D1" s="18"/>
    </row>
    <row r="2" spans="1:4" s="12" customFormat="1" x14ac:dyDescent="0.25">
      <c r="A2" s="17"/>
      <c r="B2" s="18"/>
      <c r="C2" s="18"/>
      <c r="D2" s="18"/>
    </row>
    <row r="3" spans="1:4" s="12" customFormat="1" x14ac:dyDescent="0.25">
      <c r="A3" s="17"/>
      <c r="B3" s="18"/>
      <c r="C3" s="18"/>
      <c r="D3" s="18"/>
    </row>
    <row r="4" spans="1:4" x14ac:dyDescent="0.25">
      <c r="A4" s="19"/>
      <c r="B4" s="18"/>
      <c r="C4" s="18"/>
      <c r="D4" s="18"/>
    </row>
    <row r="5" spans="1:4" x14ac:dyDescent="0.25">
      <c r="A5" s="19"/>
      <c r="B5" s="18"/>
      <c r="C5" s="18"/>
      <c r="D5" s="18"/>
    </row>
    <row r="6" spans="1:4" x14ac:dyDescent="0.25">
      <c r="A6" s="19"/>
      <c r="B6" s="18"/>
      <c r="C6" s="18"/>
      <c r="D6" s="18"/>
    </row>
    <row r="7" spans="1:4" x14ac:dyDescent="0.25">
      <c r="A7" s="19"/>
      <c r="B7" s="18"/>
      <c r="C7" s="18"/>
      <c r="D7" s="18"/>
    </row>
    <row r="9" spans="1:4" x14ac:dyDescent="0.25">
      <c r="A9" s="8" t="s">
        <v>66</v>
      </c>
      <c r="C9" s="8" t="s">
        <v>67</v>
      </c>
    </row>
    <row r="10" spans="1:4" x14ac:dyDescent="0.25">
      <c r="A10" s="8" t="s">
        <v>67</v>
      </c>
      <c r="C10" s="8" t="s">
        <v>67</v>
      </c>
    </row>
    <row r="11" spans="1:4" x14ac:dyDescent="0.25">
      <c r="A11" s="8" t="s">
        <v>68</v>
      </c>
      <c r="C11" s="8" t="s">
        <v>84</v>
      </c>
    </row>
    <row r="12" spans="1:4" x14ac:dyDescent="0.25">
      <c r="A12" s="8" t="s">
        <v>67</v>
      </c>
      <c r="C12" s="8" t="s">
        <v>67</v>
      </c>
    </row>
    <row r="13" spans="1:4" x14ac:dyDescent="0.25">
      <c r="A13" s="8" t="s">
        <v>67</v>
      </c>
      <c r="C13" s="8" t="s">
        <v>67</v>
      </c>
    </row>
    <row r="14" spans="1:4" x14ac:dyDescent="0.25">
      <c r="A14" s="8" t="s">
        <v>67</v>
      </c>
      <c r="C14" s="8" t="s">
        <v>67</v>
      </c>
    </row>
    <row r="15" spans="1:4" x14ac:dyDescent="0.25">
      <c r="A15" s="8" t="s">
        <v>69</v>
      </c>
      <c r="C15" s="8" t="s">
        <v>70</v>
      </c>
    </row>
    <row r="16" spans="1:4" x14ac:dyDescent="0.25">
      <c r="A16" s="8" t="s">
        <v>71</v>
      </c>
    </row>
    <row r="17" spans="1:4" x14ac:dyDescent="0.25">
      <c r="A17" s="8" t="s">
        <v>72</v>
      </c>
    </row>
    <row r="18" spans="1:4" x14ac:dyDescent="0.25">
      <c r="A18" s="8" t="s">
        <v>83</v>
      </c>
    </row>
    <row r="19" spans="1:4" x14ac:dyDescent="0.25">
      <c r="A19" s="8" t="s">
        <v>71</v>
      </c>
    </row>
    <row r="20" spans="1:4" x14ac:dyDescent="0.25">
      <c r="A20" s="8" t="s">
        <v>71</v>
      </c>
    </row>
    <row r="22" spans="1:4" x14ac:dyDescent="0.25">
      <c r="A22" s="22" t="s">
        <v>73</v>
      </c>
      <c r="B22" s="23"/>
      <c r="C22" s="23"/>
      <c r="D22" s="23"/>
    </row>
    <row r="23" spans="1:4" x14ac:dyDescent="0.25">
      <c r="A23" s="13" t="s">
        <v>74</v>
      </c>
      <c r="B23" s="13"/>
      <c r="C23" s="16" t="s">
        <v>75</v>
      </c>
      <c r="D23" s="16" t="s">
        <v>76</v>
      </c>
    </row>
    <row r="24" spans="1:4" x14ac:dyDescent="0.25">
      <c r="A24" s="13" t="s">
        <v>77</v>
      </c>
      <c r="B24" s="13"/>
      <c r="C24" s="13">
        <f>ROUND(SUM(Összesítő!B2:B11),0)</f>
        <v>0</v>
      </c>
      <c r="D24" s="13">
        <f>ROUND(SUM(Összesítő!C2:C11),0)</f>
        <v>0</v>
      </c>
    </row>
    <row r="25" spans="1:4" x14ac:dyDescent="0.25">
      <c r="A25" s="13" t="s">
        <v>78</v>
      </c>
      <c r="B25" s="13"/>
      <c r="C25" s="13">
        <f>ROUND(C24,0)</f>
        <v>0</v>
      </c>
      <c r="D25" s="13">
        <f>ROUND(D24,0)</f>
        <v>0</v>
      </c>
    </row>
    <row r="26" spans="1:4" x14ac:dyDescent="0.25">
      <c r="A26" s="8" t="s">
        <v>79</v>
      </c>
      <c r="C26" s="21">
        <f>ROUND(C25+D25,0)</f>
        <v>0</v>
      </c>
      <c r="D26" s="21"/>
    </row>
    <row r="27" spans="1:4" x14ac:dyDescent="0.25">
      <c r="A27" s="13" t="s">
        <v>80</v>
      </c>
      <c r="B27" s="14">
        <v>0.27</v>
      </c>
      <c r="C27" s="24">
        <f>ROUND(C26*B27,0)</f>
        <v>0</v>
      </c>
      <c r="D27" s="24"/>
    </row>
    <row r="28" spans="1:4" x14ac:dyDescent="0.25">
      <c r="A28" s="13" t="s">
        <v>81</v>
      </c>
      <c r="B28" s="13"/>
      <c r="C28" s="20">
        <f>ROUND(C26+C27,0)</f>
        <v>0</v>
      </c>
      <c r="D28" s="20"/>
    </row>
    <row r="32" spans="1:4" x14ac:dyDescent="0.25">
      <c r="B32" s="21" t="s">
        <v>82</v>
      </c>
      <c r="C32" s="21"/>
    </row>
    <row r="34" spans="1:1" x14ac:dyDescent="0.25">
      <c r="A34" s="15"/>
    </row>
    <row r="35" spans="1:1" x14ac:dyDescent="0.25">
      <c r="A35" s="15"/>
    </row>
    <row r="36" spans="1:1" x14ac:dyDescent="0.25">
      <c r="A36" s="15"/>
    </row>
  </sheetData>
  <mergeCells count="12">
    <mergeCell ref="C28:D28"/>
    <mergeCell ref="B32:C32"/>
    <mergeCell ref="A6:D6"/>
    <mergeCell ref="A7:D7"/>
    <mergeCell ref="A22:D22"/>
    <mergeCell ref="C26:D26"/>
    <mergeCell ref="C27:D27"/>
    <mergeCell ref="A1:D1"/>
    <mergeCell ref="A2:D2"/>
    <mergeCell ref="A3:D3"/>
    <mergeCell ref="A4:D4"/>
    <mergeCell ref="A5:D5"/>
  </mergeCells>
  <pageMargins left="1" right="1" top="1" bottom="1" header="0.41666666666666669" footer="0.41666666666666669"/>
  <pageSetup paperSize="9"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6"/>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52</v>
      </c>
      <c r="C2" s="1" t="s">
        <v>53</v>
      </c>
      <c r="D2" s="5">
        <v>12</v>
      </c>
      <c r="E2" s="1" t="s">
        <v>29</v>
      </c>
      <c r="H2" s="5">
        <f>ROUND(D2*F2, 0)</f>
        <v>0</v>
      </c>
      <c r="I2" s="5">
        <f>ROUND(D2*G2, 0)</f>
        <v>0</v>
      </c>
    </row>
    <row r="4" spans="1:9" ht="127.5" x14ac:dyDescent="0.25">
      <c r="A4" s="7">
        <v>2</v>
      </c>
      <c r="B4" s="1" t="s">
        <v>54</v>
      </c>
      <c r="C4" s="1" t="s">
        <v>55</v>
      </c>
      <c r="D4" s="5">
        <v>790</v>
      </c>
      <c r="E4" s="1" t="s">
        <v>29</v>
      </c>
      <c r="H4" s="5">
        <f>ROUND(D4*F4, 0)</f>
        <v>0</v>
      </c>
      <c r="I4" s="5">
        <f>ROUND(D4*G4, 0)</f>
        <v>0</v>
      </c>
    </row>
    <row r="6" spans="1:9" s="3" customFormat="1" x14ac:dyDescent="0.25">
      <c r="A6" s="6"/>
      <c r="B6" s="2"/>
      <c r="C6" s="2" t="s">
        <v>17</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Felületképzés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57</v>
      </c>
      <c r="C2" s="1" t="s">
        <v>59</v>
      </c>
      <c r="D2" s="5">
        <v>220</v>
      </c>
      <c r="E2" s="1" t="s">
        <v>58</v>
      </c>
      <c r="H2" s="5">
        <f>ROUND(D2*F2, 0)</f>
        <v>0</v>
      </c>
      <c r="I2" s="5">
        <f>ROUND(D2*G2, 0)</f>
        <v>0</v>
      </c>
    </row>
    <row r="4" spans="1:9" s="3" customFormat="1" x14ac:dyDescent="0.25">
      <c r="A4" s="6"/>
      <c r="B4" s="2"/>
      <c r="C4" s="2" t="s">
        <v>17</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Elektromosenergia-ellátás, villanyszerelés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61</v>
      </c>
      <c r="C2" s="1" t="s">
        <v>62</v>
      </c>
      <c r="D2" s="5">
        <v>200</v>
      </c>
      <c r="E2" s="1" t="s">
        <v>29</v>
      </c>
      <c r="H2" s="5">
        <f>ROUND(D2*F2, 0)</f>
        <v>0</v>
      </c>
      <c r="I2" s="5">
        <f>ROUND(D2*G2, 0)</f>
        <v>0</v>
      </c>
    </row>
    <row r="4" spans="1:9" s="3" customFormat="1" x14ac:dyDescent="0.25">
      <c r="A4" s="6"/>
      <c r="B4" s="2"/>
      <c r="C4" s="2" t="s">
        <v>17</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Takarítási munka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workbookViewId="0"/>
  </sheetViews>
  <sheetFormatPr defaultColWidth="8.85546875" defaultRowHeight="15.75" x14ac:dyDescent="0.25"/>
  <cols>
    <col min="1" max="1" width="36.42578125" style="9" customWidth="1"/>
    <col min="2" max="3" width="20.7109375" style="9" customWidth="1"/>
    <col min="4" max="16384" width="8.85546875" style="9"/>
  </cols>
  <sheetData>
    <row r="1" spans="1:3" s="10" customFormat="1" x14ac:dyDescent="0.25">
      <c r="A1" s="10" t="s">
        <v>0</v>
      </c>
      <c r="B1" s="11" t="s">
        <v>1</v>
      </c>
      <c r="C1" s="11" t="s">
        <v>2</v>
      </c>
    </row>
    <row r="2" spans="1:3" x14ac:dyDescent="0.25">
      <c r="A2" s="9" t="s">
        <v>18</v>
      </c>
      <c r="B2" s="9">
        <f>'Zsaluzás és állványozás'!H6</f>
        <v>0</v>
      </c>
      <c r="C2" s="9">
        <f>'Zsaluzás és állványozás'!I6</f>
        <v>0</v>
      </c>
    </row>
    <row r="3" spans="1:3" x14ac:dyDescent="0.25">
      <c r="A3" s="9" t="s">
        <v>21</v>
      </c>
      <c r="B3" s="9">
        <f>Költségtérítések!H4</f>
        <v>0</v>
      </c>
      <c r="C3" s="9">
        <f>Költségtérítések!I4</f>
        <v>0</v>
      </c>
    </row>
    <row r="4" spans="1:3" x14ac:dyDescent="0.25">
      <c r="A4" s="9" t="s">
        <v>27</v>
      </c>
      <c r="B4" s="9">
        <f>'Irtás, föld- és sziklamunka'!H6</f>
        <v>0</v>
      </c>
      <c r="C4" s="9">
        <f>'Irtás, föld- és sziklamunka'!I6</f>
        <v>0</v>
      </c>
    </row>
    <row r="5" spans="1:3" x14ac:dyDescent="0.25">
      <c r="A5" s="9" t="s">
        <v>35</v>
      </c>
      <c r="B5" s="9">
        <f>Ácsmunka!H8</f>
        <v>0</v>
      </c>
      <c r="C5" s="9">
        <f>Ácsmunka!I8</f>
        <v>0</v>
      </c>
    </row>
    <row r="6" spans="1:3" x14ac:dyDescent="0.25">
      <c r="A6" s="9" t="s">
        <v>42</v>
      </c>
      <c r="B6" s="9">
        <f>Szárazépítés!H8</f>
        <v>0</v>
      </c>
      <c r="C6" s="9">
        <f>Szárazépítés!I8</f>
        <v>0</v>
      </c>
    </row>
    <row r="7" spans="1:3" ht="31.5" x14ac:dyDescent="0.25">
      <c r="A7" s="9" t="s">
        <v>48</v>
      </c>
      <c r="B7" s="9">
        <f>'Hideg- és melegburkolatok készí'!H6</f>
        <v>0</v>
      </c>
      <c r="C7" s="9">
        <f>'Hideg- és melegburkolatok készí'!I6</f>
        <v>0</v>
      </c>
    </row>
    <row r="8" spans="1:3" x14ac:dyDescent="0.25">
      <c r="A8" s="9" t="s">
        <v>51</v>
      </c>
      <c r="B8" s="9">
        <f>'Fa- és műanyag szerkezet elhely'!H4</f>
        <v>0</v>
      </c>
      <c r="C8" s="9">
        <f>'Fa- és műanyag szerkezet elhely'!I4</f>
        <v>0</v>
      </c>
    </row>
    <row r="9" spans="1:3" x14ac:dyDescent="0.25">
      <c r="A9" s="9" t="s">
        <v>56</v>
      </c>
      <c r="B9" s="9">
        <f>Felületképzés!H6</f>
        <v>0</v>
      </c>
      <c r="C9" s="9">
        <f>Felületképzés!I6</f>
        <v>0</v>
      </c>
    </row>
    <row r="10" spans="1:3" ht="31.5" x14ac:dyDescent="0.25">
      <c r="A10" s="9" t="s">
        <v>60</v>
      </c>
      <c r="B10" s="9">
        <f>'Elektromosenergia-ellátás, vill'!H4</f>
        <v>0</v>
      </c>
      <c r="C10" s="9">
        <f>'Elektromosenergia-ellátás, vill'!I4</f>
        <v>0</v>
      </c>
    </row>
    <row r="11" spans="1:3" x14ac:dyDescent="0.25">
      <c r="A11" s="9" t="s">
        <v>63</v>
      </c>
      <c r="B11" s="9">
        <f>'Takarítási munka'!H4</f>
        <v>0</v>
      </c>
      <c r="C11" s="9">
        <f>'Takarítási munka'!I4</f>
        <v>0</v>
      </c>
    </row>
    <row r="12" spans="1:3" s="10" customFormat="1" x14ac:dyDescent="0.25">
      <c r="A12" s="10" t="s">
        <v>64</v>
      </c>
      <c r="B12" s="10">
        <f>ROUND(SUM(B2:B11),0)</f>
        <v>0</v>
      </c>
      <c r="C12" s="10">
        <f>ROUND(SUM(C2:C11), 0)</f>
        <v>0</v>
      </c>
    </row>
  </sheetData>
  <pageMargins left="1" right="1" top="1" bottom="1" header="0.41666666666666669" footer="0.41666666666666669"/>
  <pageSetup paperSize="9" orientation="portrait" useFirstPageNumber="1" verticalDpi="0" r:id="rId1"/>
  <headerFooter>
    <oddHeader>&amp;C&amp;"Times New Roman,bold"&amp;12Munkanem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76.5" x14ac:dyDescent="0.25">
      <c r="A2" s="7">
        <v>1</v>
      </c>
      <c r="B2" s="1" t="s">
        <v>12</v>
      </c>
      <c r="C2" s="1" t="s">
        <v>14</v>
      </c>
      <c r="D2" s="5">
        <v>4</v>
      </c>
      <c r="E2" s="1" t="s">
        <v>13</v>
      </c>
      <c r="H2" s="5">
        <f>ROUND(D2*F2, 0)</f>
        <v>0</v>
      </c>
      <c r="I2" s="5">
        <f>ROUND(D2*G2, 0)</f>
        <v>0</v>
      </c>
    </row>
    <row r="4" spans="1:9" ht="25.5" x14ac:dyDescent="0.25">
      <c r="A4" s="7">
        <v>2</v>
      </c>
      <c r="B4" s="1" t="s">
        <v>15</v>
      </c>
      <c r="C4" s="1" t="s">
        <v>16</v>
      </c>
      <c r="D4" s="5">
        <v>20</v>
      </c>
      <c r="E4" s="1" t="s">
        <v>13</v>
      </c>
      <c r="H4" s="5">
        <f>ROUND(D4*F4, 0)</f>
        <v>0</v>
      </c>
      <c r="I4" s="5">
        <f>ROUND(D4*G4, 0)</f>
        <v>0</v>
      </c>
    </row>
    <row r="6" spans="1:9" s="3" customFormat="1" x14ac:dyDescent="0.25">
      <c r="A6" s="6"/>
      <c r="B6" s="2"/>
      <c r="C6" s="2" t="s">
        <v>17</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Zsaluzás és állványozás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19</v>
      </c>
      <c r="C2" s="1" t="s">
        <v>20</v>
      </c>
      <c r="D2" s="5">
        <v>1</v>
      </c>
      <c r="E2" s="1" t="s">
        <v>13</v>
      </c>
      <c r="H2" s="5">
        <f>ROUND(D2*F2, 0)</f>
        <v>0</v>
      </c>
      <c r="I2" s="5">
        <f>ROUND(D2*G2, 0)</f>
        <v>0</v>
      </c>
    </row>
    <row r="4" spans="1:9" s="3" customFormat="1" x14ac:dyDescent="0.25">
      <c r="A4" s="6"/>
      <c r="B4" s="2"/>
      <c r="C4" s="2" t="s">
        <v>17</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Költségtérítések</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22</v>
      </c>
      <c r="C2" s="1" t="s">
        <v>23</v>
      </c>
      <c r="D2" s="5">
        <v>4</v>
      </c>
      <c r="E2" s="1" t="s">
        <v>13</v>
      </c>
      <c r="H2" s="5">
        <f>ROUND(D2*F2, 0)</f>
        <v>0</v>
      </c>
      <c r="I2" s="5">
        <f>ROUND(D2*G2, 0)</f>
        <v>0</v>
      </c>
    </row>
    <row r="4" spans="1:9" ht="51" x14ac:dyDescent="0.25">
      <c r="A4" s="7">
        <v>2</v>
      </c>
      <c r="B4" s="1" t="s">
        <v>24</v>
      </c>
      <c r="C4" s="1" t="s">
        <v>26</v>
      </c>
      <c r="D4" s="5">
        <v>16</v>
      </c>
      <c r="E4" s="1" t="s">
        <v>25</v>
      </c>
      <c r="H4" s="5">
        <f>ROUND(D4*F4, 0)</f>
        <v>0</v>
      </c>
      <c r="I4" s="5">
        <f>ROUND(D4*G4, 0)</f>
        <v>0</v>
      </c>
    </row>
    <row r="6" spans="1:9" s="3" customFormat="1" x14ac:dyDescent="0.25">
      <c r="A6" s="6"/>
      <c r="B6" s="2"/>
      <c r="C6" s="2" t="s">
        <v>17</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25.5" x14ac:dyDescent="0.25">
      <c r="A2" s="7">
        <v>1</v>
      </c>
      <c r="B2" s="1" t="s">
        <v>28</v>
      </c>
      <c r="C2" s="1" t="s">
        <v>30</v>
      </c>
      <c r="D2" s="5">
        <v>20</v>
      </c>
      <c r="E2" s="1" t="s">
        <v>29</v>
      </c>
      <c r="H2" s="5">
        <f>ROUND(D2*F2, 0)</f>
        <v>0</v>
      </c>
      <c r="I2" s="5">
        <f>ROUND(D2*G2, 0)</f>
        <v>0</v>
      </c>
    </row>
    <row r="4" spans="1:9" ht="25.5" x14ac:dyDescent="0.25">
      <c r="A4" s="7">
        <v>2</v>
      </c>
      <c r="B4" s="1" t="s">
        <v>31</v>
      </c>
      <c r="C4" s="1" t="s">
        <v>32</v>
      </c>
      <c r="D4" s="5">
        <v>7</v>
      </c>
      <c r="E4" s="1" t="s">
        <v>29</v>
      </c>
      <c r="H4" s="5">
        <f>ROUND(D4*F4, 0)</f>
        <v>0</v>
      </c>
      <c r="I4" s="5">
        <f>ROUND(D4*G4, 0)</f>
        <v>0</v>
      </c>
    </row>
    <row r="6" spans="1:9" x14ac:dyDescent="0.25">
      <c r="A6" s="7">
        <v>3</v>
      </c>
      <c r="B6" s="1" t="s">
        <v>33</v>
      </c>
      <c r="C6" s="1" t="s">
        <v>34</v>
      </c>
      <c r="D6" s="5">
        <v>4</v>
      </c>
      <c r="E6" s="1" t="s">
        <v>29</v>
      </c>
      <c r="H6" s="5">
        <f>ROUND(D6*F6, 0)</f>
        <v>0</v>
      </c>
      <c r="I6" s="5">
        <f>ROUND(D6*G6, 0)</f>
        <v>0</v>
      </c>
    </row>
    <row r="8" spans="1:9" s="3" customFormat="1" x14ac:dyDescent="0.25">
      <c r="A8" s="6"/>
      <c r="B8" s="2"/>
      <c r="C8" s="2" t="s">
        <v>17</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Ácsmunka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8"/>
  <sheetViews>
    <sheetView workbookViewId="0">
      <selection activeCell="G2" sqref="G2"/>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51" x14ac:dyDescent="0.25">
      <c r="A2" s="7">
        <v>1</v>
      </c>
      <c r="B2" s="1" t="s">
        <v>36</v>
      </c>
      <c r="C2" s="1" t="s">
        <v>37</v>
      </c>
      <c r="D2" s="5">
        <v>220</v>
      </c>
      <c r="E2" s="1" t="s">
        <v>29</v>
      </c>
      <c r="H2" s="5">
        <f>ROUND(D2*F2, 0)</f>
        <v>0</v>
      </c>
      <c r="I2" s="5">
        <f>ROUND(D2*G2, 0)</f>
        <v>0</v>
      </c>
    </row>
    <row r="4" spans="1:9" ht="63.75" x14ac:dyDescent="0.25">
      <c r="A4" s="7">
        <v>2</v>
      </c>
      <c r="B4" s="1" t="s">
        <v>38</v>
      </c>
      <c r="C4" s="1" t="s">
        <v>39</v>
      </c>
      <c r="D4" s="5">
        <v>220</v>
      </c>
      <c r="E4" s="1" t="s">
        <v>29</v>
      </c>
      <c r="H4" s="5">
        <f>ROUND(D4*F4, 0)</f>
        <v>0</v>
      </c>
      <c r="I4" s="5">
        <f>ROUND(D4*G4, 0)</f>
        <v>0</v>
      </c>
    </row>
    <row r="6" spans="1:9" ht="89.25" x14ac:dyDescent="0.25">
      <c r="A6" s="7">
        <v>3</v>
      </c>
      <c r="B6" s="1" t="s">
        <v>40</v>
      </c>
      <c r="C6" s="1" t="s">
        <v>41</v>
      </c>
      <c r="D6" s="5">
        <v>220</v>
      </c>
      <c r="E6" s="1" t="s">
        <v>29</v>
      </c>
      <c r="H6" s="5">
        <f>ROUND(D6*F6, 0)</f>
        <v>0</v>
      </c>
      <c r="I6" s="5">
        <f>ROUND(D6*G6, 0)</f>
        <v>0</v>
      </c>
    </row>
    <row r="8" spans="1:9" s="3" customFormat="1" x14ac:dyDescent="0.25">
      <c r="A8" s="6"/>
      <c r="B8" s="2"/>
      <c r="C8" s="2" t="s">
        <v>17</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Szárazépítés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
  <sheetViews>
    <sheetView workbookViewId="0">
      <selection activeCell="G4" sqref="G4"/>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43</v>
      </c>
      <c r="C2" s="1" t="s">
        <v>44</v>
      </c>
      <c r="D2" s="5">
        <v>130</v>
      </c>
      <c r="E2" s="1" t="s">
        <v>29</v>
      </c>
      <c r="H2" s="5">
        <f>ROUND(D2*F2, 0)</f>
        <v>0</v>
      </c>
      <c r="I2" s="5">
        <f>ROUND(D2*G2, 0)</f>
        <v>0</v>
      </c>
    </row>
    <row r="4" spans="1:9" ht="63.75" x14ac:dyDescent="0.25">
      <c r="A4" s="7">
        <v>2</v>
      </c>
      <c r="B4" s="1" t="s">
        <v>45</v>
      </c>
      <c r="C4" s="1" t="s">
        <v>47</v>
      </c>
      <c r="D4" s="5">
        <v>50</v>
      </c>
      <c r="E4" s="1" t="s">
        <v>46</v>
      </c>
      <c r="H4" s="5">
        <f>ROUND(D4*F4, 0)</f>
        <v>0</v>
      </c>
      <c r="I4" s="5">
        <f>ROUND(D4*G4, 0)</f>
        <v>0</v>
      </c>
    </row>
    <row r="6" spans="1:9" s="3" customFormat="1" x14ac:dyDescent="0.25">
      <c r="A6" s="6"/>
      <c r="B6" s="2"/>
      <c r="C6" s="2" t="s">
        <v>17</v>
      </c>
      <c r="D6" s="4"/>
      <c r="E6" s="2"/>
      <c r="F6" s="4"/>
      <c r="G6" s="4"/>
      <c r="H6" s="4">
        <f>ROUND(SUM(H2:H5),0)</f>
        <v>0</v>
      </c>
      <c r="I6" s="4">
        <f>ROUND(SUM(I2:I5),0)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Hideg- és melegburkolatok készítése, aljzat előkészítés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
  <sheetViews>
    <sheetView workbookViewId="0">
      <selection activeCell="G3" sqref="G3"/>
    </sheetView>
  </sheetViews>
  <sheetFormatPr defaultColWidth="8.85546875"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8.85546875" style="1"/>
  </cols>
  <sheetData>
    <row r="1" spans="1:9" s="3" customFormat="1" ht="25.5" x14ac:dyDescent="0.25">
      <c r="A1" s="6" t="s">
        <v>3</v>
      </c>
      <c r="B1" s="2" t="s">
        <v>4</v>
      </c>
      <c r="C1" s="2" t="s">
        <v>5</v>
      </c>
      <c r="D1" s="4" t="s">
        <v>6</v>
      </c>
      <c r="E1" s="2" t="s">
        <v>7</v>
      </c>
      <c r="F1" s="4" t="s">
        <v>8</v>
      </c>
      <c r="G1" s="4" t="s">
        <v>9</v>
      </c>
      <c r="H1" s="4" t="s">
        <v>10</v>
      </c>
      <c r="I1" s="4" t="s">
        <v>11</v>
      </c>
    </row>
    <row r="2" spans="1:9" x14ac:dyDescent="0.25">
      <c r="A2" s="7">
        <v>1</v>
      </c>
      <c r="B2" s="1" t="s">
        <v>49</v>
      </c>
      <c r="C2" s="1" t="s">
        <v>50</v>
      </c>
      <c r="D2" s="5">
        <v>10</v>
      </c>
      <c r="E2" s="1" t="s">
        <v>29</v>
      </c>
      <c r="H2" s="5">
        <f>ROUND(D2*F2, 0)</f>
        <v>0</v>
      </c>
      <c r="I2" s="5">
        <f>ROUND(D2*G2, 0)</f>
        <v>0</v>
      </c>
    </row>
    <row r="4" spans="1:9" s="3" customFormat="1" x14ac:dyDescent="0.25">
      <c r="A4" s="6"/>
      <c r="B4" s="2"/>
      <c r="C4" s="2" t="s">
        <v>17</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verticalDpi="0" r:id="rId1"/>
  <headerFooter>
    <oddHeader>&amp;L&amp;"Times New Roman,bold"&amp;10 Fa- és műanyag szerkezet elhelyezése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12</vt:i4>
      </vt:variant>
    </vt:vector>
  </HeadingPairs>
  <TitlesOfParts>
    <vt:vector size="12" baseType="lpstr">
      <vt:lpstr>Záradék</vt:lpstr>
      <vt:lpstr>Összesítő</vt:lpstr>
      <vt:lpstr>Zsaluzás és állványozás</vt:lpstr>
      <vt:lpstr>Költségtérítések</vt:lpstr>
      <vt:lpstr>Irtás, föld- és sziklamunka</vt:lpstr>
      <vt:lpstr>Ácsmunka</vt:lpstr>
      <vt:lpstr>Szárazépítés</vt:lpstr>
      <vt:lpstr>Hideg- és melegburkolatok készí</vt:lpstr>
      <vt:lpstr>Fa- és műanyag szerkezet elhely</vt:lpstr>
      <vt:lpstr>Felületképzés</vt:lpstr>
      <vt:lpstr>Elektromosenergia-ellátás, vill</vt:lpstr>
      <vt:lpstr>Takarítási munka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Gaszler Gabriella Beatrix</dc:creator>
  <cp:lastModifiedBy>Zsoldis József</cp:lastModifiedBy>
  <cp:lastPrinted>2023-10-12T05:54:13Z</cp:lastPrinted>
  <dcterms:created xsi:type="dcterms:W3CDTF">2023-10-10T13:43:52Z</dcterms:created>
  <dcterms:modified xsi:type="dcterms:W3CDTF">2023-10-12T05:54:53Z</dcterms:modified>
</cp:coreProperties>
</file>